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5\PAGINA WEB 2025\mayo 2025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G5" i="178" l="1"/>
  <c r="F5" i="178" l="1"/>
  <c r="E5" i="178" l="1"/>
  <c r="D5" i="178" l="1"/>
  <c r="C5" i="178" l="1"/>
  <c r="N60" i="178" l="1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O60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C65" i="178" l="1"/>
  <c r="E65" i="178"/>
  <c r="F65" i="178"/>
  <c r="G65" i="178"/>
  <c r="K65" i="178"/>
  <c r="D65" i="178"/>
  <c r="N65" i="178"/>
  <c r="M65" i="178"/>
  <c r="L65" i="178"/>
  <c r="J65" i="178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<sst xmlns="http://schemas.openxmlformats.org/spreadsheetml/2006/main" count="117" uniqueCount="36">
  <si>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</si>
  <si>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</si>
  <si>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</si>
  <si>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</si>
  <si>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</si>
  <si>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</si>
  <si>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</si>
  <si>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</si>
  <si>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</si>
  <si>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</si>
  <si>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</si>
  <si>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</si>
  <si>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</si>
  <si>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</si>
  <si>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</si>
  <si>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</si>
  <si>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</si>
  <si>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</si>
  <si>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</si>
  <si>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</si>
  <si>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</si>
  <si>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</si>
  <si>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</si>
  <si>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</si>
  <si>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</si>
  <si>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</si>
  <si>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</si>
  <si>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</si>
  <si>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</si>
  <si>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</si>
  <si>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</si>
  <si>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2025</t>
  </si>
  <si>
    <t>Movimiento de Embarcaciones (Arribos) Terminal de Usos Múltiples 2025</t>
  </si>
  <si>
    <t>Movimiento de Embarcaciones (Arribos) Terminal MDA 47, S.A.P.I. DE C.V. 2025</t>
  </si>
  <si>
    <t>Movimiento de Embarcaciones en el área de Monoboyas Logística 2025</t>
  </si>
  <si>
    <t>Movimiento de Embarcaciones en el área de Monoboyas Refinería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</si>
</sst>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name val="Noto Sans"/>
      <family val="2"/>
    </font>
    <font>
      <sz val="10"/>
      <name val="Noto Sans"/>
      <family val="2"/>
    </font>
    <font>
      <b/>
      <sz val="10"/>
      <color theme="0"/>
      <name val="Noto Sans"/>
      <family val="2"/>
    </font>
    <font>
      <sz val="9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sz val="8"/>
      <color theme="1" tint="0.249977111117893"/>
      <name val="Noto Sans"/>
      <family val="2"/>
    </font>
    <font>
      <sz val="10"/>
      <color theme="1" tint="0.249977111117893"/>
      <name val="Noto Sans"/>
      <family val="2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6">
    <xf numFmtId="0" fontId="0" fillId="0" borderId="0"/>
    <xf numFmtId="164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3" fillId="0" borderId="0"/>
    <xf numFmtId="0" fontId="35" fillId="0" borderId="0"/>
    <xf numFmtId="0" fontId="36" fillId="0" borderId="0"/>
    <xf numFmtId="0" fontId="33" fillId="0" borderId="0"/>
    <xf numFmtId="0" fontId="37" fillId="0" borderId="0"/>
    <xf numFmtId="9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9" fillId="0" borderId="0" xfId="11" applyFont="1"/>
    <xf numFmtId="0" fontId="40" fillId="3" borderId="1" xfId="11" applyFont="1" applyFill="1" applyBorder="1"/>
    <xf numFmtId="0" fontId="40" fillId="3" borderId="6" xfId="11" applyFont="1" applyFill="1" applyBorder="1" applyAlignment="1">
      <alignment horizontal="center"/>
    </xf>
    <xf numFmtId="0" fontId="40" fillId="3" borderId="2" xfId="11" applyFont="1" applyFill="1" applyBorder="1" applyAlignment="1">
      <alignment horizontal="center"/>
    </xf>
    <xf numFmtId="0" fontId="41" fillId="0" borderId="3" xfId="11" applyFont="1" applyFill="1" applyBorder="1"/>
    <xf numFmtId="0" fontId="41" fillId="0" borderId="11" xfId="11" applyFont="1" applyFill="1" applyBorder="1" applyAlignment="1">
      <alignment horizontal="center"/>
    </xf>
    <xf numFmtId="0" fontId="41" fillId="0" borderId="14" xfId="11" applyFont="1" applyFill="1" applyBorder="1" applyAlignment="1">
      <alignment horizontal="center"/>
    </xf>
    <xf numFmtId="3" fontId="42" fillId="2" borderId="8" xfId="11" applyNumberFormat="1" applyFont="1" applyFill="1" applyBorder="1" applyAlignment="1">
      <alignment horizontal="center"/>
    </xf>
    <xf numFmtId="0" fontId="42" fillId="2" borderId="4" xfId="11" applyFont="1" applyFill="1" applyBorder="1"/>
    <xf numFmtId="0" fontId="42" fillId="2" borderId="9" xfId="11" applyFont="1" applyFill="1" applyBorder="1" applyAlignment="1">
      <alignment horizontal="center"/>
    </xf>
    <xf numFmtId="0" fontId="39" fillId="0" borderId="12" xfId="11" applyFont="1" applyFill="1" applyBorder="1" applyAlignment="1">
      <alignment horizontal="center"/>
    </xf>
    <xf numFmtId="0" fontId="39" fillId="0" borderId="11" xfId="11" applyFont="1" applyFill="1" applyBorder="1" applyAlignment="1">
      <alignment horizontal="center"/>
    </xf>
    <xf numFmtId="0" fontId="39" fillId="0" borderId="14" xfId="11" applyFont="1" applyFill="1" applyBorder="1" applyAlignment="1">
      <alignment horizontal="center"/>
    </xf>
    <xf numFmtId="0" fontId="39" fillId="0" borderId="11" xfId="11" applyFont="1" applyFill="1" applyBorder="1" applyAlignment="1">
      <alignment horizontal="center" wrapText="1"/>
    </xf>
    <xf numFmtId="0" fontId="39" fillId="0" borderId="14" xfId="11" applyFont="1" applyFill="1" applyBorder="1" applyAlignment="1">
      <alignment horizontal="center" wrapText="1"/>
    </xf>
    <xf numFmtId="0" fontId="42" fillId="2" borderId="5" xfId="11" applyFont="1" applyFill="1" applyBorder="1" applyAlignment="1">
      <alignment horizontal="center"/>
    </xf>
    <xf numFmtId="0" fontId="42" fillId="0" borderId="0" xfId="11" applyFont="1" applyAlignment="1">
      <alignment horizontal="center" vertical="center" wrapText="1"/>
    </xf>
    <xf numFmtId="0" fontId="39" fillId="0" borderId="13" xfId="11" applyFont="1" applyFill="1" applyBorder="1" applyAlignment="1">
      <alignment horizontal="center"/>
    </xf>
    <xf numFmtId="0" fontId="39" fillId="0" borderId="7" xfId="11" applyFont="1" applyFill="1" applyBorder="1" applyAlignment="1">
      <alignment horizontal="center"/>
    </xf>
    <xf numFmtId="0" fontId="39" fillId="0" borderId="0" xfId="11" applyFont="1" applyFill="1" applyBorder="1"/>
    <xf numFmtId="3" fontId="42" fillId="0" borderId="0" xfId="11" applyNumberFormat="1" applyFont="1" applyFill="1" applyBorder="1"/>
    <xf numFmtId="9" fontId="39" fillId="0" borderId="0" xfId="11" applyNumberFormat="1" applyFont="1" applyFill="1" applyBorder="1"/>
    <xf numFmtId="165" fontId="39" fillId="0" borderId="0" xfId="11" applyNumberFormat="1" applyFont="1" applyFill="1" applyBorder="1"/>
    <xf numFmtId="0" fontId="42" fillId="2" borderId="10" xfId="11" applyFont="1" applyFill="1" applyBorder="1" applyAlignment="1">
      <alignment horizontal="center"/>
    </xf>
    <xf numFmtId="0" fontId="43" fillId="0" borderId="0" xfId="11" applyFont="1"/>
    <xf numFmtId="3" fontId="39" fillId="0" borderId="0" xfId="11" applyNumberFormat="1" applyFont="1"/>
    <xf numFmtId="0" fontId="44" fillId="0" borderId="0" xfId="11" applyFont="1"/>
    <xf numFmtId="0" fontId="45" fillId="0" borderId="0" xfId="11" applyFont="1"/>
    <xf numFmtId="0" fontId="45" fillId="0" borderId="0" xfId="11" applyFont="1" applyAlignment="1">
      <alignment wrapText="1"/>
    </xf>
    <xf numFmtId="0" fontId="41" fillId="0" borderId="16" xfId="11" applyFont="1" applyFill="1" applyBorder="1" applyAlignment="1">
      <alignment horizontal="center"/>
    </xf>
    <xf numFmtId="0" fontId="39" fillId="0" borderId="15" xfId="11" applyFont="1" applyFill="1" applyBorder="1" applyAlignment="1">
      <alignment horizontal="center"/>
    </xf>
    <xf numFmtId="0" fontId="39" fillId="0" borderId="15" xfId="11" applyFont="1" applyFill="1" applyBorder="1" applyAlignment="1">
      <alignment horizontal="center" wrapText="1"/>
    </xf>
    <xf numFmtId="0" fontId="39" fillId="0" borderId="16" xfId="11" applyFont="1" applyFill="1" applyBorder="1" applyAlignment="1">
      <alignment horizontal="center"/>
    </xf>
    <xf numFmtId="0" fontId="46" fillId="0" borderId="16" xfId="11" applyFont="1" applyFill="1" applyBorder="1" applyAlignment="1">
      <alignment horizontal="center"/>
    </xf>
    <xf numFmtId="0" fontId="38" fillId="0" borderId="0" xfId="11" applyFont="1" applyAlignment="1">
      <alignment horizontal="center" vertical="center" wrapText="1"/>
    </xf>
    <xf numFmtId="0" fontId="38" fillId="0" borderId="0" xfId="11" applyFont="1" applyFill="1" applyAlignment="1">
      <alignment horizontal="center" vertical="center" wrapText="1"/>
    </xf>
  </cellXfs>
  <cellStyles count="76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29" xfId="67"/>
    <cellStyle name="Millares 3" xfId="3"/>
    <cellStyle name="Millares 30" xfId="70"/>
    <cellStyle name="Millares 31" xfId="72"/>
    <cellStyle name="Millares 32" xfId="75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33" xfId="66"/>
    <cellStyle name="Normal 34" xfId="68"/>
    <cellStyle name="Normal 35" xfId="69"/>
    <cellStyle name="Normal 36" xfId="71"/>
    <cellStyle name="Normal 37" xfId="74"/>
    <cellStyle name="Normal 4" xfId="8"/>
    <cellStyle name="Normal 5" xfId="9"/>
    <cellStyle name="Normal 6" xfId="11"/>
    <cellStyle name="Normal 7" xfId="14"/>
    <cellStyle name="Normal 8" xfId="17"/>
    <cellStyle name="Normal 8 2" xfId="73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7.25" x14ac:dyDescent="0.4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4">
      <c r="B2" s="35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" thickBot="1" x14ac:dyDescent="0.45"/>
    <row r="4" spans="2:15" ht="18" thickBot="1" x14ac:dyDescent="0.4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</row>
    <row r="5" spans="2:15" x14ac:dyDescent="0.4">
      <c r="B5" s="5" t="s">
        <v>16</v>
      </c>
      <c r="C5" s="30">
        <f>209+1</f>
        <v>210</v>
      </c>
      <c r="D5" s="30">
        <f>218+1</f>
        <v>219</v>
      </c>
      <c r="E5" s="30">
        <f>278+1</f>
        <v>279</v>
      </c>
      <c r="F5" s="30">
        <f>275+1</f>
        <v>276</v>
      </c>
      <c r="G5" s="30">
        <f>272+2</f>
        <v>274</v>
      </c>
      <c r="H5" s="6"/>
      <c r="I5" s="6"/>
      <c r="J5" s="6"/>
      <c r="K5" s="6"/>
      <c r="L5" s="6"/>
      <c r="M5" s="7"/>
      <c r="N5" s="7"/>
      <c r="O5" s="8">
        <f>SUM(C5:N5)</f>
        <v>1258</v>
      </c>
    </row>
    <row r="6" spans="2:15" x14ac:dyDescent="0.4">
      <c r="B6" s="5" t="s">
        <v>17</v>
      </c>
      <c r="C6" s="30">
        <v>56</v>
      </c>
      <c r="D6" s="30">
        <v>47</v>
      </c>
      <c r="E6" s="6">
        <v>58</v>
      </c>
      <c r="F6" s="34">
        <v>53</v>
      </c>
      <c r="G6" s="34">
        <v>51</v>
      </c>
      <c r="H6" s="6"/>
      <c r="I6" s="6"/>
      <c r="J6" s="6"/>
      <c r="K6" s="6"/>
      <c r="L6" s="6"/>
      <c r="M6" s="7"/>
      <c r="N6" s="7"/>
      <c r="O6" s="8">
        <f t="shared" ref="O6:O14" si="0">SUM(C6:N6)</f>
        <v>265</v>
      </c>
    </row>
    <row r="7" spans="2:15" x14ac:dyDescent="0.4">
      <c r="B7" s="5" t="s">
        <v>26</v>
      </c>
      <c r="C7" s="30">
        <v>0</v>
      </c>
      <c r="D7" s="30">
        <v>0</v>
      </c>
      <c r="E7" s="6">
        <v>0</v>
      </c>
      <c r="F7" s="34">
        <v>0</v>
      </c>
      <c r="G7" s="34">
        <v>0</v>
      </c>
      <c r="H7" s="6"/>
      <c r="I7" s="6"/>
      <c r="J7" s="6"/>
      <c r="K7" s="6"/>
      <c r="L7" s="6"/>
      <c r="M7" s="7"/>
      <c r="N7" s="7"/>
      <c r="O7" s="8">
        <f t="shared" si="0"/>
        <v>0</v>
      </c>
    </row>
    <row r="8" spans="2:15" x14ac:dyDescent="0.4">
      <c r="B8" s="5" t="s">
        <v>18</v>
      </c>
      <c r="C8" s="30">
        <v>0</v>
      </c>
      <c r="D8" s="30">
        <v>0</v>
      </c>
      <c r="E8" s="6">
        <v>0</v>
      </c>
      <c r="F8" s="34">
        <v>0</v>
      </c>
      <c r="G8" s="34">
        <v>0</v>
      </c>
      <c r="H8" s="6"/>
      <c r="I8" s="6"/>
      <c r="J8" s="6"/>
      <c r="K8" s="6"/>
      <c r="L8" s="6"/>
      <c r="M8" s="7"/>
      <c r="N8" s="7"/>
      <c r="O8" s="8">
        <f t="shared" si="0"/>
        <v>0</v>
      </c>
    </row>
    <row r="9" spans="2:15" x14ac:dyDescent="0.4">
      <c r="B9" s="5" t="s">
        <v>19</v>
      </c>
      <c r="C9" s="30">
        <v>20</v>
      </c>
      <c r="D9" s="30">
        <v>32</v>
      </c>
      <c r="E9" s="6">
        <v>22</v>
      </c>
      <c r="F9" s="34">
        <v>14</v>
      </c>
      <c r="G9" s="34">
        <v>18</v>
      </c>
      <c r="H9" s="6"/>
      <c r="I9" s="6"/>
      <c r="J9" s="6"/>
      <c r="K9" s="6"/>
      <c r="L9" s="6"/>
      <c r="M9" s="7"/>
      <c r="N9" s="7"/>
      <c r="O9" s="8">
        <f t="shared" si="0"/>
        <v>106</v>
      </c>
    </row>
    <row r="10" spans="2:15" x14ac:dyDescent="0.4">
      <c r="B10" s="5" t="s">
        <v>20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6"/>
      <c r="I10" s="6"/>
      <c r="J10" s="6"/>
      <c r="K10" s="6"/>
      <c r="L10" s="6"/>
      <c r="M10" s="7"/>
      <c r="N10" s="7"/>
      <c r="O10" s="8">
        <f t="shared" si="0"/>
        <v>0</v>
      </c>
    </row>
    <row r="11" spans="2:15" x14ac:dyDescent="0.4">
      <c r="B11" s="5" t="s">
        <v>21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6"/>
      <c r="I11" s="6"/>
      <c r="J11" s="6"/>
      <c r="K11" s="6"/>
      <c r="L11" s="6"/>
      <c r="M11" s="7"/>
      <c r="N11" s="7"/>
      <c r="O11" s="8">
        <f t="shared" si="0"/>
        <v>0</v>
      </c>
    </row>
    <row r="12" spans="2:15" x14ac:dyDescent="0.4">
      <c r="B12" s="5" t="s">
        <v>27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6"/>
      <c r="I12" s="6"/>
      <c r="J12" s="6"/>
      <c r="K12" s="6"/>
      <c r="L12" s="6"/>
      <c r="M12" s="7"/>
      <c r="N12" s="7"/>
      <c r="O12" s="8">
        <f t="shared" si="0"/>
        <v>0</v>
      </c>
    </row>
    <row r="13" spans="2:15" x14ac:dyDescent="0.4">
      <c r="B13" s="5" t="s">
        <v>22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6"/>
      <c r="I13" s="6"/>
      <c r="J13" s="6"/>
      <c r="K13" s="6"/>
      <c r="L13" s="6"/>
      <c r="M13" s="7"/>
      <c r="N13" s="7"/>
      <c r="O13" s="8">
        <f t="shared" si="0"/>
        <v>0</v>
      </c>
    </row>
    <row r="14" spans="2:15" ht="18" thickBot="1" x14ac:dyDescent="0.45">
      <c r="B14" s="9" t="s">
        <v>15</v>
      </c>
      <c r="C14" s="10">
        <f t="shared" ref="C14:N14" si="1">SUM(C5:C13)</f>
        <v>286</v>
      </c>
      <c r="D14" s="10">
        <f t="shared" si="1"/>
        <v>298</v>
      </c>
      <c r="E14" s="10">
        <f t="shared" si="1"/>
        <v>359</v>
      </c>
      <c r="F14" s="10">
        <f t="shared" si="1"/>
        <v>343</v>
      </c>
      <c r="G14" s="10">
        <f t="shared" si="1"/>
        <v>343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8">
        <f t="shared" si="0"/>
        <v>1629</v>
      </c>
    </row>
    <row r="16" spans="2:15" ht="24" customHeight="1" x14ac:dyDescent="0.4">
      <c r="B16" s="35" t="s">
        <v>32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ht="18" thickBot="1" x14ac:dyDescent="0.45"/>
    <row r="18" spans="2:15" ht="14.25" customHeight="1" thickBot="1" x14ac:dyDescent="0.45"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3" t="s">
        <v>11</v>
      </c>
      <c r="L18" s="3" t="s">
        <v>12</v>
      </c>
      <c r="M18" s="3" t="s">
        <v>13</v>
      </c>
      <c r="N18" s="3" t="s">
        <v>14</v>
      </c>
      <c r="O18" s="4" t="s">
        <v>15</v>
      </c>
    </row>
    <row r="19" spans="2:15" x14ac:dyDescent="0.4">
      <c r="B19" s="5" t="s">
        <v>16</v>
      </c>
      <c r="C19" s="31">
        <v>11</v>
      </c>
      <c r="D19" s="31">
        <v>5</v>
      </c>
      <c r="E19" s="12">
        <v>8</v>
      </c>
      <c r="F19" s="12">
        <v>6</v>
      </c>
      <c r="G19" s="12">
        <v>10</v>
      </c>
      <c r="H19" s="12"/>
      <c r="I19" s="12"/>
      <c r="J19" s="12"/>
      <c r="K19" s="12"/>
      <c r="L19" s="12"/>
      <c r="M19" s="13"/>
      <c r="N19" s="13"/>
      <c r="O19" s="8">
        <f>SUM(C19:N19)</f>
        <v>40</v>
      </c>
    </row>
    <row r="20" spans="2:15" x14ac:dyDescent="0.4">
      <c r="B20" s="5" t="s">
        <v>17</v>
      </c>
      <c r="C20" s="32">
        <v>5</v>
      </c>
      <c r="D20" s="32">
        <v>2</v>
      </c>
      <c r="E20" s="14">
        <v>2</v>
      </c>
      <c r="F20" s="14">
        <v>2</v>
      </c>
      <c r="G20" s="14">
        <v>5</v>
      </c>
      <c r="H20" s="14"/>
      <c r="I20" s="14"/>
      <c r="J20" s="14"/>
      <c r="K20" s="14"/>
      <c r="L20" s="14"/>
      <c r="M20" s="15"/>
      <c r="N20" s="15"/>
      <c r="O20" s="8">
        <f t="shared" ref="O20:O31" si="2">SUM(C20:N20)</f>
        <v>16</v>
      </c>
    </row>
    <row r="21" spans="2:15" x14ac:dyDescent="0.4">
      <c r="B21" s="5" t="s">
        <v>28</v>
      </c>
      <c r="C21" s="31">
        <v>0</v>
      </c>
      <c r="D21" s="31">
        <v>0</v>
      </c>
      <c r="E21" s="12">
        <v>0</v>
      </c>
      <c r="F21" s="12">
        <v>0</v>
      </c>
      <c r="G21" s="12">
        <v>1</v>
      </c>
      <c r="H21" s="12"/>
      <c r="I21" s="12"/>
      <c r="J21" s="12"/>
      <c r="K21" s="12"/>
      <c r="L21" s="12"/>
      <c r="M21" s="13"/>
      <c r="N21" s="13"/>
      <c r="O21" s="8">
        <f t="shared" si="2"/>
        <v>1</v>
      </c>
    </row>
    <row r="22" spans="2:15" x14ac:dyDescent="0.4">
      <c r="B22" s="5" t="s">
        <v>19</v>
      </c>
      <c r="C22" s="31">
        <v>25</v>
      </c>
      <c r="D22" s="31">
        <v>26</v>
      </c>
      <c r="E22" s="12">
        <v>21</v>
      </c>
      <c r="F22" s="12">
        <v>29</v>
      </c>
      <c r="G22" s="12">
        <v>28</v>
      </c>
      <c r="H22" s="12"/>
      <c r="I22" s="12"/>
      <c r="J22" s="12"/>
      <c r="K22" s="12"/>
      <c r="L22" s="12"/>
      <c r="M22" s="13"/>
      <c r="N22" s="13"/>
      <c r="O22" s="8">
        <f t="shared" si="2"/>
        <v>129</v>
      </c>
    </row>
    <row r="23" spans="2:15" x14ac:dyDescent="0.4">
      <c r="B23" s="5" t="s">
        <v>23</v>
      </c>
      <c r="C23" s="31">
        <v>0</v>
      </c>
      <c r="D23" s="31">
        <v>0</v>
      </c>
      <c r="E23" s="12">
        <v>2</v>
      </c>
      <c r="F23" s="12">
        <v>2</v>
      </c>
      <c r="G23" s="12">
        <v>2</v>
      </c>
      <c r="H23" s="12"/>
      <c r="I23" s="12"/>
      <c r="J23" s="12"/>
      <c r="K23" s="12"/>
      <c r="L23" s="12"/>
      <c r="M23" s="13"/>
      <c r="N23" s="13"/>
      <c r="O23" s="8">
        <f t="shared" si="2"/>
        <v>6</v>
      </c>
    </row>
    <row r="24" spans="2:15" x14ac:dyDescent="0.4">
      <c r="B24" s="5" t="s">
        <v>20</v>
      </c>
      <c r="C24" s="31">
        <v>2</v>
      </c>
      <c r="D24" s="31">
        <v>4</v>
      </c>
      <c r="E24" s="12">
        <v>9</v>
      </c>
      <c r="F24" s="12">
        <v>6</v>
      </c>
      <c r="G24" s="12">
        <v>6</v>
      </c>
      <c r="H24" s="12"/>
      <c r="I24" s="12"/>
      <c r="J24" s="12"/>
      <c r="K24" s="12"/>
      <c r="L24" s="12"/>
      <c r="M24" s="13"/>
      <c r="N24" s="13"/>
      <c r="O24" s="8">
        <f t="shared" si="2"/>
        <v>27</v>
      </c>
    </row>
    <row r="25" spans="2:15" x14ac:dyDescent="0.4">
      <c r="B25" s="5" t="s">
        <v>26</v>
      </c>
      <c r="C25" s="31">
        <v>1</v>
      </c>
      <c r="D25" s="31">
        <v>2</v>
      </c>
      <c r="E25" s="11">
        <v>1</v>
      </c>
      <c r="F25" s="11">
        <v>4</v>
      </c>
      <c r="G25" s="11">
        <v>2</v>
      </c>
      <c r="H25" s="12"/>
      <c r="I25" s="12"/>
      <c r="J25" s="12"/>
      <c r="K25" s="12"/>
      <c r="L25" s="12"/>
      <c r="M25" s="13"/>
      <c r="N25" s="13"/>
      <c r="O25" s="8">
        <f t="shared" si="2"/>
        <v>10</v>
      </c>
    </row>
    <row r="26" spans="2:15" x14ac:dyDescent="0.4">
      <c r="B26" s="5" t="s">
        <v>21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12"/>
      <c r="I26" s="12"/>
      <c r="J26" s="12"/>
      <c r="K26" s="12"/>
      <c r="L26" s="12"/>
      <c r="M26" s="13"/>
      <c r="N26" s="13"/>
      <c r="O26" s="8">
        <f t="shared" si="2"/>
        <v>0</v>
      </c>
    </row>
    <row r="27" spans="2:15" x14ac:dyDescent="0.4">
      <c r="B27" s="5" t="s">
        <v>30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12"/>
      <c r="I27" s="12"/>
      <c r="J27" s="12"/>
      <c r="K27" s="12"/>
      <c r="L27" s="12"/>
      <c r="M27" s="13"/>
      <c r="N27" s="13"/>
      <c r="O27" s="8">
        <f t="shared" si="2"/>
        <v>0</v>
      </c>
    </row>
    <row r="28" spans="2:15" x14ac:dyDescent="0.4">
      <c r="B28" s="5" t="s">
        <v>24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12"/>
      <c r="I28" s="12"/>
      <c r="J28" s="12"/>
      <c r="K28" s="12"/>
      <c r="L28" s="12"/>
      <c r="M28" s="13"/>
      <c r="N28" s="13"/>
      <c r="O28" s="8">
        <f t="shared" si="2"/>
        <v>0</v>
      </c>
    </row>
    <row r="29" spans="2:15" x14ac:dyDescent="0.4">
      <c r="B29" s="5" t="s">
        <v>25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11"/>
      <c r="I29" s="12"/>
      <c r="J29" s="12"/>
      <c r="K29" s="12"/>
      <c r="L29" s="12"/>
      <c r="M29" s="13"/>
      <c r="N29" s="13"/>
      <c r="O29" s="8">
        <f t="shared" si="2"/>
        <v>0</v>
      </c>
    </row>
    <row r="30" spans="2:15" x14ac:dyDescent="0.4">
      <c r="B30" s="5" t="s">
        <v>29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11"/>
      <c r="I30" s="12"/>
      <c r="J30" s="12"/>
      <c r="K30" s="12"/>
      <c r="L30" s="12"/>
      <c r="M30" s="13"/>
      <c r="N30" s="13"/>
      <c r="O30" s="8">
        <f t="shared" si="2"/>
        <v>0</v>
      </c>
    </row>
    <row r="31" spans="2:15" x14ac:dyDescent="0.4">
      <c r="B31" s="5" t="s">
        <v>22</v>
      </c>
      <c r="C31" s="31">
        <v>1</v>
      </c>
      <c r="D31" s="31">
        <v>0</v>
      </c>
      <c r="E31" s="31">
        <v>0</v>
      </c>
      <c r="F31" s="31">
        <v>0</v>
      </c>
      <c r="G31" s="31">
        <v>0</v>
      </c>
      <c r="H31" s="11"/>
      <c r="I31" s="12"/>
      <c r="J31" s="12"/>
      <c r="K31" s="12"/>
      <c r="L31" s="12"/>
      <c r="M31" s="13"/>
      <c r="N31" s="13"/>
      <c r="O31" s="8">
        <f t="shared" si="2"/>
        <v>1</v>
      </c>
    </row>
    <row r="32" spans="2:15" ht="15.75" customHeight="1" thickBot="1" x14ac:dyDescent="0.45">
      <c r="B32" s="9" t="s">
        <v>15</v>
      </c>
      <c r="C32" s="16">
        <f t="shared" ref="C32:N32" si="3">SUM(C19:C31)</f>
        <v>45</v>
      </c>
      <c r="D32" s="16">
        <f t="shared" si="3"/>
        <v>39</v>
      </c>
      <c r="E32" s="16">
        <f t="shared" si="3"/>
        <v>43</v>
      </c>
      <c r="F32" s="16">
        <f t="shared" si="3"/>
        <v>49</v>
      </c>
      <c r="G32" s="16">
        <f t="shared" si="3"/>
        <v>54</v>
      </c>
      <c r="H32" s="16">
        <f t="shared" si="3"/>
        <v>0</v>
      </c>
      <c r="I32" s="16">
        <f t="shared" si="3"/>
        <v>0</v>
      </c>
      <c r="J32" s="16">
        <f t="shared" si="3"/>
        <v>0</v>
      </c>
      <c r="K32" s="16">
        <f t="shared" si="3"/>
        <v>0</v>
      </c>
      <c r="L32" s="16">
        <f t="shared" si="3"/>
        <v>0</v>
      </c>
      <c r="M32" s="16">
        <f t="shared" si="3"/>
        <v>0</v>
      </c>
      <c r="N32" s="16">
        <f t="shared" si="3"/>
        <v>0</v>
      </c>
      <c r="O32" s="8">
        <f>SUM(C32:N32)</f>
        <v>230</v>
      </c>
    </row>
    <row r="34" spans="2:15" ht="24" customHeight="1" x14ac:dyDescent="0.4">
      <c r="B34" s="35" t="s">
        <v>33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ht="18" thickBot="1" x14ac:dyDescent="0.4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thickBot="1" x14ac:dyDescent="0.45">
      <c r="B36" s="2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  <c r="N36" s="3" t="s">
        <v>14</v>
      </c>
      <c r="O36" s="4" t="s">
        <v>15</v>
      </c>
    </row>
    <row r="37" spans="2:15" x14ac:dyDescent="0.4">
      <c r="B37" s="5" t="s">
        <v>16</v>
      </c>
      <c r="C37" s="31">
        <v>50</v>
      </c>
      <c r="D37" s="31">
        <v>59</v>
      </c>
      <c r="E37" s="12">
        <v>94</v>
      </c>
      <c r="F37" s="12">
        <v>93</v>
      </c>
      <c r="G37" s="12">
        <v>117</v>
      </c>
      <c r="H37" s="12"/>
      <c r="I37" s="12"/>
      <c r="J37" s="12"/>
      <c r="K37" s="12"/>
      <c r="L37" s="12"/>
      <c r="M37" s="13"/>
      <c r="N37" s="13"/>
      <c r="O37" s="8">
        <f>SUM(C37:N37)</f>
        <v>413</v>
      </c>
    </row>
    <row r="38" spans="2:15" x14ac:dyDescent="0.4">
      <c r="B38" s="5" t="s">
        <v>17</v>
      </c>
      <c r="C38" s="32">
        <v>1</v>
      </c>
      <c r="D38" s="32">
        <v>1</v>
      </c>
      <c r="E38" s="14">
        <v>1</v>
      </c>
      <c r="F38" s="14">
        <v>6</v>
      </c>
      <c r="G38" s="14">
        <v>9</v>
      </c>
      <c r="H38" s="14"/>
      <c r="I38" s="14"/>
      <c r="J38" s="14"/>
      <c r="K38" s="14"/>
      <c r="L38" s="14"/>
      <c r="M38" s="15"/>
      <c r="N38" s="15"/>
      <c r="O38" s="8">
        <f t="shared" ref="O38:O47" si="4">SUM(C38:N38)</f>
        <v>18</v>
      </c>
    </row>
    <row r="39" spans="2:15" x14ac:dyDescent="0.4">
      <c r="B39" s="5" t="s">
        <v>18</v>
      </c>
      <c r="C39" s="31">
        <v>0</v>
      </c>
      <c r="D39" s="31">
        <v>0</v>
      </c>
      <c r="E39" s="12">
        <v>0</v>
      </c>
      <c r="F39" s="12">
        <v>0</v>
      </c>
      <c r="G39" s="12">
        <v>0</v>
      </c>
      <c r="H39" s="12"/>
      <c r="I39" s="12"/>
      <c r="J39" s="12"/>
      <c r="K39" s="12"/>
      <c r="L39" s="12"/>
      <c r="M39" s="13"/>
      <c r="N39" s="13"/>
      <c r="O39" s="8">
        <f t="shared" si="4"/>
        <v>0</v>
      </c>
    </row>
    <row r="40" spans="2:15" x14ac:dyDescent="0.4">
      <c r="B40" s="5" t="s">
        <v>26</v>
      </c>
      <c r="C40" s="31">
        <v>0</v>
      </c>
      <c r="D40" s="31">
        <v>0</v>
      </c>
      <c r="E40" s="12">
        <v>0</v>
      </c>
      <c r="F40" s="12">
        <v>0</v>
      </c>
      <c r="G40" s="12">
        <v>0</v>
      </c>
      <c r="H40" s="12"/>
      <c r="I40" s="12"/>
      <c r="J40" s="12"/>
      <c r="K40" s="12"/>
      <c r="L40" s="12"/>
      <c r="M40" s="13"/>
      <c r="N40" s="13"/>
      <c r="O40" s="8">
        <f t="shared" si="4"/>
        <v>0</v>
      </c>
    </row>
    <row r="41" spans="2:15" x14ac:dyDescent="0.4">
      <c r="B41" s="5" t="s">
        <v>19</v>
      </c>
      <c r="C41" s="31">
        <v>3</v>
      </c>
      <c r="D41" s="31">
        <v>17</v>
      </c>
      <c r="E41" s="12">
        <v>11</v>
      </c>
      <c r="F41" s="12">
        <v>15</v>
      </c>
      <c r="G41" s="12">
        <v>25</v>
      </c>
      <c r="H41" s="12"/>
      <c r="I41" s="12"/>
      <c r="J41" s="12"/>
      <c r="K41" s="12"/>
      <c r="L41" s="12"/>
      <c r="M41" s="13"/>
      <c r="N41" s="13"/>
      <c r="O41" s="8">
        <f t="shared" si="4"/>
        <v>71</v>
      </c>
    </row>
    <row r="42" spans="2:15" x14ac:dyDescent="0.4">
      <c r="B42" s="5" t="s">
        <v>23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11"/>
      <c r="I42" s="11"/>
      <c r="J42" s="11"/>
      <c r="K42" s="11"/>
      <c r="L42" s="11"/>
      <c r="M42" s="18"/>
      <c r="N42" s="18"/>
      <c r="O42" s="8">
        <f t="shared" si="4"/>
        <v>0</v>
      </c>
    </row>
    <row r="43" spans="2:15" x14ac:dyDescent="0.4">
      <c r="B43" s="5" t="s">
        <v>20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11"/>
      <c r="I43" s="11"/>
      <c r="J43" s="11"/>
      <c r="K43" s="11"/>
      <c r="L43" s="11"/>
      <c r="M43" s="18"/>
      <c r="N43" s="18"/>
      <c r="O43" s="8">
        <f t="shared" si="4"/>
        <v>0</v>
      </c>
    </row>
    <row r="44" spans="2:15" x14ac:dyDescent="0.4">
      <c r="B44" s="5" t="s">
        <v>21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11"/>
      <c r="I44" s="11"/>
      <c r="J44" s="11"/>
      <c r="K44" s="11"/>
      <c r="L44" s="11"/>
      <c r="M44" s="18"/>
      <c r="N44" s="18"/>
      <c r="O44" s="8">
        <f t="shared" si="4"/>
        <v>0</v>
      </c>
    </row>
    <row r="45" spans="2:15" x14ac:dyDescent="0.4">
      <c r="B45" s="5" t="s">
        <v>24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11"/>
      <c r="I45" s="11"/>
      <c r="J45" s="11"/>
      <c r="K45" s="11"/>
      <c r="L45" s="11"/>
      <c r="M45" s="18"/>
      <c r="N45" s="18"/>
      <c r="O45" s="8">
        <f t="shared" si="4"/>
        <v>0</v>
      </c>
    </row>
    <row r="46" spans="2:15" x14ac:dyDescent="0.4">
      <c r="B46" s="5" t="s">
        <v>25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11"/>
      <c r="I46" s="11"/>
      <c r="J46" s="11"/>
      <c r="K46" s="11"/>
      <c r="L46" s="11"/>
      <c r="M46" s="18"/>
      <c r="N46" s="18"/>
      <c r="O46" s="8">
        <f t="shared" si="4"/>
        <v>0</v>
      </c>
    </row>
    <row r="47" spans="2:15" x14ac:dyDescent="0.4">
      <c r="B47" s="5" t="s">
        <v>22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11"/>
      <c r="I47" s="11"/>
      <c r="J47" s="11"/>
      <c r="K47" s="11"/>
      <c r="L47" s="11"/>
      <c r="M47" s="18"/>
      <c r="N47" s="18"/>
      <c r="O47" s="8">
        <f t="shared" si="4"/>
        <v>0</v>
      </c>
    </row>
    <row r="48" spans="2:15" ht="15.75" customHeight="1" thickBot="1" x14ac:dyDescent="0.45">
      <c r="B48" s="9" t="s">
        <v>15</v>
      </c>
      <c r="C48" s="16">
        <f t="shared" ref="C48:N48" si="5">SUM(C37:C47)</f>
        <v>54</v>
      </c>
      <c r="D48" s="16">
        <f t="shared" si="5"/>
        <v>77</v>
      </c>
      <c r="E48" s="16">
        <f t="shared" si="5"/>
        <v>106</v>
      </c>
      <c r="F48" s="16">
        <f t="shared" si="5"/>
        <v>114</v>
      </c>
      <c r="G48" s="16">
        <f t="shared" si="5"/>
        <v>151</v>
      </c>
      <c r="H48" s="16">
        <f t="shared" si="5"/>
        <v>0</v>
      </c>
      <c r="I48" s="16">
        <f t="shared" si="5"/>
        <v>0</v>
      </c>
      <c r="J48" s="16">
        <f t="shared" si="5"/>
        <v>0</v>
      </c>
      <c r="K48" s="16">
        <f t="shared" si="5"/>
        <v>0</v>
      </c>
      <c r="L48" s="16">
        <f t="shared" si="5"/>
        <v>0</v>
      </c>
      <c r="M48" s="16">
        <f t="shared" si="5"/>
        <v>0</v>
      </c>
      <c r="N48" s="16">
        <f t="shared" si="5"/>
        <v>0</v>
      </c>
      <c r="O48" s="8">
        <f>SUM(C48:N48)</f>
        <v>502</v>
      </c>
    </row>
    <row r="50" spans="2:34" ht="24" customHeight="1" x14ac:dyDescent="0.4">
      <c r="B50" s="36" t="s">
        <v>34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2:34" ht="18" thickBot="1" x14ac:dyDescent="0.45"/>
    <row r="52" spans="2:34" ht="14.25" customHeight="1" thickBot="1" x14ac:dyDescent="0.45">
      <c r="B52" s="2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  <c r="J52" s="3" t="s">
        <v>10</v>
      </c>
      <c r="K52" s="3" t="s">
        <v>11</v>
      </c>
      <c r="L52" s="3" t="s">
        <v>12</v>
      </c>
      <c r="M52" s="3" t="s">
        <v>13</v>
      </c>
      <c r="N52" s="3" t="s">
        <v>14</v>
      </c>
      <c r="O52" s="4" t="s">
        <v>15</v>
      </c>
    </row>
    <row r="53" spans="2:34" x14ac:dyDescent="0.4">
      <c r="B53" s="5" t="s">
        <v>20</v>
      </c>
      <c r="C53" s="33">
        <v>10</v>
      </c>
      <c r="D53" s="33">
        <v>13</v>
      </c>
      <c r="E53" s="19">
        <v>14</v>
      </c>
      <c r="F53" s="19">
        <v>6</v>
      </c>
      <c r="G53" s="19">
        <v>9</v>
      </c>
      <c r="H53" s="12"/>
      <c r="I53" s="12"/>
      <c r="J53" s="12"/>
      <c r="K53" s="12"/>
      <c r="L53" s="12"/>
      <c r="M53" s="13"/>
      <c r="N53" s="13"/>
      <c r="O53" s="8">
        <f>SUM(C53:N53)</f>
        <v>52</v>
      </c>
    </row>
    <row r="54" spans="2:34" ht="15.75" customHeight="1" thickBot="1" x14ac:dyDescent="0.45">
      <c r="B54" s="9" t="s">
        <v>15</v>
      </c>
      <c r="C54" s="16">
        <f t="shared" ref="C54:M54" si="6">C53</f>
        <v>10</v>
      </c>
      <c r="D54" s="16">
        <f t="shared" si="6"/>
        <v>13</v>
      </c>
      <c r="E54" s="16">
        <f t="shared" si="6"/>
        <v>14</v>
      </c>
      <c r="F54" s="16">
        <f t="shared" si="6"/>
        <v>6</v>
      </c>
      <c r="G54" s="16">
        <f t="shared" si="6"/>
        <v>9</v>
      </c>
      <c r="H54" s="16">
        <f t="shared" si="6"/>
        <v>0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>N53</f>
        <v>0</v>
      </c>
      <c r="O54" s="8">
        <f>SUM(C54:N54)</f>
        <v>52</v>
      </c>
    </row>
    <row r="56" spans="2:34" ht="24" customHeight="1" x14ac:dyDescent="0.4">
      <c r="B56" s="36" t="s">
        <v>35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Q56" s="20"/>
      <c r="R56" s="20"/>
      <c r="S56" s="20"/>
      <c r="T56" s="20"/>
      <c r="U56" s="20"/>
      <c r="V56" s="20"/>
      <c r="W56" s="21"/>
      <c r="X56" s="20"/>
      <c r="Y56" s="20"/>
      <c r="Z56" s="21"/>
      <c r="AA56" s="21"/>
      <c r="AB56" s="21"/>
      <c r="AC56" s="20"/>
      <c r="AD56" s="22"/>
      <c r="AE56" s="21"/>
      <c r="AF56" s="20"/>
      <c r="AG56" s="20"/>
      <c r="AH56" s="20"/>
    </row>
    <row r="57" spans="2:34" ht="18" thickBot="1" x14ac:dyDescent="0.45"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ht="14.25" customHeight="1" thickBot="1" x14ac:dyDescent="0.45">
      <c r="B58" s="2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  <c r="K58" s="3" t="s">
        <v>11</v>
      </c>
      <c r="L58" s="3" t="s">
        <v>12</v>
      </c>
      <c r="M58" s="3" t="s">
        <v>13</v>
      </c>
      <c r="N58" s="3" t="s">
        <v>14</v>
      </c>
      <c r="O58" s="4" t="s">
        <v>15</v>
      </c>
      <c r="Q58" s="20"/>
      <c r="R58" s="23"/>
      <c r="S58" s="23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4">
      <c r="B59" s="5" t="s">
        <v>20</v>
      </c>
      <c r="C59" s="31">
        <v>3</v>
      </c>
      <c r="D59" s="11">
        <v>1</v>
      </c>
      <c r="E59" s="12">
        <v>4</v>
      </c>
      <c r="F59" s="12">
        <v>13</v>
      </c>
      <c r="G59" s="12">
        <v>10</v>
      </c>
      <c r="H59" s="12"/>
      <c r="I59" s="12"/>
      <c r="J59" s="12"/>
      <c r="K59" s="12"/>
      <c r="L59" s="12"/>
      <c r="M59" s="12"/>
      <c r="N59" s="12"/>
      <c r="O59" s="8">
        <f>SUM(C59:N59)</f>
        <v>31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ht="15.75" customHeight="1" thickBot="1" x14ac:dyDescent="0.45">
      <c r="B60" s="9" t="s">
        <v>15</v>
      </c>
      <c r="C60" s="24">
        <f t="shared" ref="C60:M60" si="7">C59</f>
        <v>3</v>
      </c>
      <c r="D60" s="24">
        <f t="shared" si="7"/>
        <v>1</v>
      </c>
      <c r="E60" s="24">
        <f t="shared" si="7"/>
        <v>4</v>
      </c>
      <c r="F60" s="24">
        <f t="shared" si="7"/>
        <v>13</v>
      </c>
      <c r="G60" s="24">
        <f t="shared" si="7"/>
        <v>10</v>
      </c>
      <c r="H60" s="24">
        <f t="shared" si="7"/>
        <v>0</v>
      </c>
      <c r="I60" s="24">
        <f t="shared" si="7"/>
        <v>0</v>
      </c>
      <c r="J60" s="24">
        <f t="shared" si="7"/>
        <v>0</v>
      </c>
      <c r="K60" s="24">
        <f t="shared" si="7"/>
        <v>0</v>
      </c>
      <c r="L60" s="24">
        <f t="shared" si="7"/>
        <v>0</v>
      </c>
      <c r="M60" s="24">
        <f t="shared" si="7"/>
        <v>0</v>
      </c>
      <c r="N60" s="24">
        <f>N59</f>
        <v>0</v>
      </c>
      <c r="O60" s="8">
        <f>SUM(C60:N60)</f>
        <v>31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2" spans="2:34" x14ac:dyDescent="0.4">
      <c r="B62" s="25" t="s">
        <v>0</v>
      </c>
      <c r="O62" s="26"/>
    </row>
    <row r="63" spans="2:34" x14ac:dyDescent="0.4">
      <c r="B63" s="25" t="s">
        <v>1</v>
      </c>
    </row>
    <row r="64" spans="2:34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x14ac:dyDescent="0.4">
      <c r="B65" s="29"/>
      <c r="C65" s="28">
        <f>C14+C32+C48+C54+C59</f>
        <v>398</v>
      </c>
      <c r="D65" s="28">
        <f t="shared" ref="D65:N65" si="8">D14+D32+D48+D54+D59</f>
        <v>428</v>
      </c>
      <c r="E65" s="28">
        <f t="shared" si="8"/>
        <v>526</v>
      </c>
      <c r="F65" s="28">
        <f t="shared" si="8"/>
        <v>525</v>
      </c>
      <c r="G65" s="28">
        <f t="shared" si="8"/>
        <v>567</v>
      </c>
      <c r="H65" s="28">
        <f t="shared" si="8"/>
        <v>0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  <c r="N65" s="28">
        <f t="shared" si="8"/>
        <v>0</v>
      </c>
      <c r="O65" s="28"/>
    </row>
    <row r="66" spans="2:15" x14ac:dyDescent="0.4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2:15" x14ac:dyDescent="0.4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2:15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2025-06-11T19:13:28Z</dcterms:modified>
</cp:coreProperties>
</file>